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rian Smith\OneDrive\Desktop\"/>
    </mc:Choice>
  </mc:AlternateContent>
  <xr:revisionPtr revIDLastSave="0" documentId="8_{709340C5-6158-49F0-9524-E9742F62938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PdynZtgB/6SCwiyoAx1KsVJSoKxY8dQVic7M377k8U="/>
    </ext>
  </extLst>
</workbook>
</file>

<file path=xl/calcChain.xml><?xml version="1.0" encoding="utf-8"?>
<calcChain xmlns="http://schemas.openxmlformats.org/spreadsheetml/2006/main">
  <c r="K11" i="3" l="1"/>
  <c r="I11" i="3"/>
  <c r="J11" i="3"/>
  <c r="K12" i="3"/>
  <c r="J12" i="3"/>
  <c r="K9" i="3"/>
  <c r="J9" i="3"/>
  <c r="K8" i="3"/>
  <c r="J8" i="3"/>
  <c r="K7" i="3"/>
  <c r="J7" i="3"/>
  <c r="I7" i="3"/>
  <c r="D6" i="3"/>
  <c r="D14" i="3" s="1"/>
  <c r="K6" i="3"/>
  <c r="J6" i="3"/>
  <c r="I6" i="3"/>
  <c r="H6" i="3"/>
  <c r="G6" i="3"/>
  <c r="F6" i="3"/>
  <c r="E6" i="3"/>
  <c r="I8" i="3"/>
  <c r="I9" i="3"/>
  <c r="H8" i="3"/>
  <c r="G8" i="3"/>
  <c r="H7" i="3"/>
  <c r="G7" i="3"/>
  <c r="F7" i="3"/>
  <c r="E7" i="3"/>
  <c r="G14" i="3" l="1"/>
  <c r="H14" i="3"/>
  <c r="F14" i="3"/>
  <c r="E14" i="3"/>
  <c r="I14" i="3"/>
  <c r="K14" i="3"/>
  <c r="J14" i="3"/>
</calcChain>
</file>

<file path=xl/sharedStrings.xml><?xml version="1.0" encoding="utf-8"?>
<sst xmlns="http://schemas.openxmlformats.org/spreadsheetml/2006/main" count="40" uniqueCount="37">
  <si>
    <t>PV</t>
  </si>
  <si>
    <t>Do not change numbers in these rows</t>
  </si>
  <si>
    <t>Director</t>
  </si>
  <si>
    <t>Commission payout</t>
  </si>
  <si>
    <t>Level 1</t>
  </si>
  <si>
    <t>Level 2</t>
  </si>
  <si>
    <t>Level 3</t>
  </si>
  <si>
    <t>Group Volume</t>
  </si>
  <si>
    <t>Associate Director</t>
  </si>
  <si>
    <t>Star 3</t>
  </si>
  <si>
    <t>Star 2</t>
  </si>
  <si>
    <t>Star 1</t>
  </si>
  <si>
    <t>Essential Consultant</t>
  </si>
  <si>
    <t>Diamond Director</t>
  </si>
  <si>
    <t>2 Diamond Director</t>
  </si>
  <si>
    <t>Paste your PV, Level Totals and GV here ➡️</t>
  </si>
  <si>
    <t>Level 4</t>
  </si>
  <si>
    <t>Commission Calculator</t>
  </si>
  <si>
    <t>Volume Bonus</t>
  </si>
  <si>
    <t>$200; 1 Q Leg</t>
  </si>
  <si>
    <t>$400; 2 Q Legs; 1000 GV</t>
  </si>
  <si>
    <t>$300; 2 Q Legs</t>
  </si>
  <si>
    <t>$600; 3 Q Legs; 3000 GV</t>
  </si>
  <si>
    <t>$800; 4 Q Legs; 5000 GV</t>
  </si>
  <si>
    <t>$800; 4 Q Legs; 5000 GV;10000 DV; 1 DIR Leg</t>
  </si>
  <si>
    <t>$800; 4 Q Legs; 5000 GV; 24000 DV; 2 DIR Legs</t>
  </si>
  <si>
    <t>Generation Bonus</t>
  </si>
  <si>
    <t>Group Volume Bonus</t>
  </si>
  <si>
    <t>Title Requirements</t>
  </si>
  <si>
    <t>*Level 4 is at 5 Diamond Director</t>
  </si>
  <si>
    <t>Level 4*</t>
  </si>
  <si>
    <t>Numbers will vary slightly due to rounding with the Commissions software.</t>
  </si>
  <si>
    <t>Generation  Volume**</t>
  </si>
  <si>
    <t>**Generation Volume will need to be added together and adjusted to allow for multiple generations.</t>
  </si>
  <si>
    <t>Volumes - Locate Level Totals under the Volume Report</t>
  </si>
  <si>
    <t>Group Volume - Locate under the Team Productivity Report</t>
  </si>
  <si>
    <t xml:space="preserve">Title Requirements must be met to receive eligible payouts. This is for estimation purposes only and not a guarantee for income.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</si>
</sst>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>
    <font>
      <sz val="10"/>
      <color rgb="FF000000"/>
      <name val="Helvetica Neue"/>
      <scheme val="minor"/>
    </font>
    <font>
      <b/>
      <sz val="18"/>
      <color rgb="FFFF69B4"/>
      <name val="Verdana"/>
      <family val="2"/>
    </font>
    <font>
      <sz val="10"/>
      <name val="Helvetica Neue"/>
    </font>
    <font>
      <sz val="10"/>
      <color rgb="FF000000"/>
      <name val="Verdana"/>
      <family val="2"/>
    </font>
    <font>
      <sz val="18"/>
      <color rgb="FF000000"/>
      <name val="Verdana"/>
      <family val="2"/>
    </font>
    <font>
      <b/>
      <sz val="10"/>
      <color rgb="FFFF69B4"/>
      <name val="Verdana"/>
      <family val="2"/>
    </font>
    <font>
      <b/>
      <sz val="11"/>
      <color rgb="FFFF69B4"/>
      <name val="Verdana"/>
      <family val="2"/>
    </font>
    <font>
      <b/>
      <sz val="18"/>
      <color rgb="FFFF69B4"/>
      <name val="Calibri"/>
      <family val="2"/>
    </font>
    <font>
      <sz val="14"/>
      <color rgb="FFFF69B4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Helvetica Neue"/>
      <scheme val="minor"/>
    </font>
    <font>
      <b/>
      <sz val="18"/>
      <color theme="5" tint="-0.499984740745262"/>
      <name val="Verdana"/>
      <family val="2"/>
    </font>
    <font>
      <sz val="10"/>
      <color theme="5" tint="-0.499984740745262"/>
      <name val="Helvetica Neue"/>
    </font>
    <font>
      <b/>
      <sz val="10"/>
      <color theme="5" tint="-0.499984740745262"/>
      <name val="Verdana"/>
      <family val="2"/>
    </font>
    <font>
      <sz val="14"/>
      <color theme="5" tint="-0.499984740745262"/>
      <name val="Verdana"/>
      <family val="2"/>
    </font>
    <font>
      <b/>
      <sz val="11"/>
      <color theme="5" tint="-0.499984740745262"/>
      <name val="Helvetica"/>
    </font>
    <font>
      <sz val="10"/>
      <color rgb="FF000000"/>
      <name val="Helvetica "/>
    </font>
    <font>
      <b/>
      <sz val="10"/>
      <color rgb="FF000000"/>
      <name val="Helvetica "/>
    </font>
    <font>
      <b/>
      <sz val="10"/>
      <name val="Helvetica Neue"/>
    </font>
    <font>
      <u/>
      <sz val="10"/>
      <color theme="5" tint="-0.499984740745262"/>
      <name val="Verdana"/>
      <family val="2"/>
    </font>
    <font>
      <sz val="10"/>
      <color theme="5" tint="-0.499984740745262"/>
      <name val="Verdana"/>
      <family val="2"/>
    </font>
    <font>
      <sz val="10"/>
      <color theme="5" tint="-0.499984740745262"/>
      <name val="Helvetica Neue"/>
      <scheme val="minor"/>
    </font>
    <font>
      <sz val="12"/>
      <name val="Helvetica Neue"/>
    </font>
    <font>
      <sz val="12"/>
      <color rgb="FF000000"/>
      <name val="Inherit"/>
    </font>
    <font>
      <b/>
      <sz val="10"/>
      <color rgb="FF000000"/>
      <name val="Helvetica Neue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theme="0" tint="-4.9989318521683403E-2"/>
        <bgColor rgb="FFCCCCCC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D9D9D9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7"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3" fillId="0" borderId="0" xfId="0" applyFont="1"/>
    <xf numFmtId="49" fontId="9" fillId="3" borderId="9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/>
    <xf numFmtId="164" fontId="3" fillId="0" borderId="0" xfId="0" applyNumberFormat="1" applyFont="1"/>
    <xf numFmtId="164" fontId="5" fillId="0" borderId="13" xfId="0" applyNumberFormat="1" applyFont="1" applyBorder="1" applyAlignment="1">
      <alignment horizontal="center" vertical="center" wrapText="1"/>
    </xf>
    <xf numFmtId="164" fontId="9" fillId="3" borderId="9" xfId="0" applyNumberFormat="1" applyFont="1" applyFill="1" applyBorder="1"/>
    <xf numFmtId="164" fontId="9" fillId="0" borderId="0" xfId="0" applyNumberFormat="1" applyFont="1"/>
    <xf numFmtId="49" fontId="3" fillId="0" borderId="15" xfId="0" applyNumberFormat="1" applyFont="1" applyBorder="1"/>
    <xf numFmtId="164" fontId="3" fillId="0" borderId="15" xfId="0" applyNumberFormat="1" applyFont="1" applyBorder="1"/>
    <xf numFmtId="0" fontId="3" fillId="0" borderId="15" xfId="0" applyFont="1" applyBorder="1"/>
    <xf numFmtId="164" fontId="8" fillId="0" borderId="1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164" fontId="9" fillId="3" borderId="3" xfId="0" applyNumberFormat="1" applyFont="1" applyFill="1" applyBorder="1"/>
    <xf numFmtId="164" fontId="5" fillId="0" borderId="11" xfId="0" applyNumberFormat="1" applyFont="1" applyBorder="1" applyAlignment="1">
      <alignment horizontal="center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/>
    <xf numFmtId="164" fontId="9" fillId="4" borderId="3" xfId="0" applyNumberFormat="1" applyFont="1" applyFill="1" applyBorder="1"/>
    <xf numFmtId="164" fontId="9" fillId="5" borderId="9" xfId="0" applyNumberFormat="1" applyFont="1" applyFill="1" applyBorder="1"/>
    <xf numFmtId="164" fontId="9" fillId="5" borderId="3" xfId="0" applyNumberFormat="1" applyFont="1" applyFill="1" applyBorder="1"/>
    <xf numFmtId="164" fontId="9" fillId="6" borderId="9" xfId="0" applyNumberFormat="1" applyFont="1" applyFill="1" applyBorder="1"/>
    <xf numFmtId="49" fontId="13" fillId="7" borderId="13" xfId="0" applyNumberFormat="1" applyFont="1" applyFill="1" applyBorder="1" applyAlignment="1">
      <alignment horizontal="center" vertical="center" wrapText="1"/>
    </xf>
    <xf numFmtId="164" fontId="9" fillId="7" borderId="9" xfId="0" applyNumberFormat="1" applyFont="1" applyFill="1" applyBorder="1"/>
    <xf numFmtId="44" fontId="16" fillId="0" borderId="0" xfId="1" applyFont="1" applyAlignment="1">
      <alignment wrapText="1"/>
    </xf>
    <xf numFmtId="44" fontId="16" fillId="0" borderId="9" xfId="1" applyFont="1" applyFill="1" applyBorder="1"/>
    <xf numFmtId="44" fontId="16" fillId="4" borderId="9" xfId="1" applyFont="1" applyFill="1" applyBorder="1"/>
    <xf numFmtId="44" fontId="16" fillId="5" borderId="9" xfId="1" applyFont="1" applyFill="1" applyBorder="1"/>
    <xf numFmtId="44" fontId="16" fillId="6" borderId="9" xfId="1" applyFont="1" applyFill="1" applyBorder="1"/>
    <xf numFmtId="44" fontId="16" fillId="7" borderId="9" xfId="1" applyFont="1" applyFill="1" applyBorder="1"/>
    <xf numFmtId="44" fontId="16" fillId="8" borderId="9" xfId="1" applyFont="1" applyFill="1" applyBorder="1"/>
    <xf numFmtId="44" fontId="16" fillId="9" borderId="9" xfId="1" applyFont="1" applyFill="1" applyBorder="1"/>
    <xf numFmtId="44" fontId="16" fillId="10" borderId="9" xfId="1" applyFont="1" applyFill="1" applyBorder="1"/>
    <xf numFmtId="44" fontId="16" fillId="9" borderId="0" xfId="1" applyFont="1" applyFill="1" applyAlignment="1">
      <alignment vertical="top" wrapText="1"/>
    </xf>
    <xf numFmtId="44" fontId="17" fillId="4" borderId="9" xfId="1" applyFont="1" applyFill="1" applyBorder="1"/>
    <xf numFmtId="0" fontId="18" fillId="0" borderId="14" xfId="0" applyFont="1" applyBorder="1" applyAlignment="1">
      <alignment vertical="top" wrapText="1"/>
    </xf>
    <xf numFmtId="164" fontId="19" fillId="0" borderId="9" xfId="0" applyNumberFormat="1" applyFont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0" xfId="0" applyFont="1"/>
    <xf numFmtId="49" fontId="13" fillId="4" borderId="13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49" fontId="13" fillId="5" borderId="13" xfId="0" applyNumberFormat="1" applyFont="1" applyFill="1" applyBorder="1" applyAlignment="1">
      <alignment horizontal="center" vertical="center" wrapText="1"/>
    </xf>
    <xf numFmtId="49" fontId="13" fillId="6" borderId="13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top" wrapText="1"/>
    </xf>
    <xf numFmtId="49" fontId="6" fillId="2" borderId="9" xfId="0" applyNumberFormat="1" applyFont="1" applyFill="1" applyBorder="1" applyAlignment="1">
      <alignment vertical="center"/>
    </xf>
    <xf numFmtId="49" fontId="7" fillId="0" borderId="9" xfId="0" applyNumberFormat="1" applyFont="1" applyBorder="1"/>
    <xf numFmtId="2" fontId="2" fillId="0" borderId="9" xfId="0" applyNumberFormat="1" applyFont="1" applyBorder="1" applyAlignment="1">
      <alignment wrapText="1"/>
    </xf>
    <xf numFmtId="2" fontId="15" fillId="0" borderId="9" xfId="0" applyNumberFormat="1" applyFont="1" applyBorder="1" applyAlignment="1">
      <alignment wrapText="1"/>
    </xf>
    <xf numFmtId="0" fontId="22" fillId="12" borderId="9" xfId="0" applyFont="1" applyFill="1" applyBorder="1" applyAlignment="1">
      <alignment wrapText="1"/>
    </xf>
    <xf numFmtId="44" fontId="22" fillId="12" borderId="9" xfId="1" applyFont="1" applyFill="1" applyBorder="1" applyAlignment="1">
      <alignment wrapText="1"/>
    </xf>
    <xf numFmtId="44" fontId="23" fillId="12" borderId="9" xfId="1" applyFont="1" applyFill="1" applyBorder="1" applyAlignment="1">
      <alignment horizontal="left" wrapText="1"/>
    </xf>
    <xf numFmtId="164" fontId="13" fillId="0" borderId="3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49" fontId="9" fillId="0" borderId="15" xfId="0" applyNumberFormat="1" applyFont="1" applyBorder="1"/>
    <xf numFmtId="164" fontId="9" fillId="0" borderId="15" xfId="0" applyNumberFormat="1" applyFont="1" applyBorder="1"/>
    <xf numFmtId="0" fontId="9" fillId="0" borderId="15" xfId="0" applyFont="1" applyBorder="1"/>
    <xf numFmtId="0" fontId="24" fillId="0" borderId="0" xfId="0" applyFont="1" applyAlignment="1">
      <alignment vertical="top" wrapText="1"/>
    </xf>
    <xf numFmtId="0" fontId="9" fillId="0" borderId="0" xfId="0" applyFont="1"/>
    <xf numFmtId="49" fontId="1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13" fillId="11" borderId="4" xfId="0" applyNumberFormat="1" applyFont="1" applyFill="1" applyBorder="1" applyAlignment="1">
      <alignment horizontal="right" wrapText="1"/>
    </xf>
    <xf numFmtId="49" fontId="13" fillId="11" borderId="16" xfId="0" applyNumberFormat="1" applyFont="1" applyFill="1" applyBorder="1" applyAlignment="1">
      <alignment horizontal="right" wrapText="1"/>
    </xf>
    <xf numFmtId="0" fontId="12" fillId="12" borderId="5" xfId="0" applyFont="1" applyFill="1" applyBorder="1" applyAlignment="1">
      <alignment vertical="top" wrapText="1"/>
    </xf>
    <xf numFmtId="0" fontId="12" fillId="12" borderId="7" xfId="0" applyFont="1" applyFill="1" applyBorder="1" applyAlignment="1">
      <alignment vertical="top" wrapText="1"/>
    </xf>
    <xf numFmtId="0" fontId="12" fillId="12" borderId="6" xfId="0" applyFont="1" applyFill="1" applyBorder="1" applyAlignment="1">
      <alignment vertical="top" wrapText="1"/>
    </xf>
    <xf numFmtId="0" fontId="12" fillId="12" borderId="8" xfId="0" applyFont="1" applyFill="1" applyBorder="1" applyAlignment="1">
      <alignment vertical="top" wrapText="1"/>
    </xf>
    <xf numFmtId="0" fontId="12" fillId="12" borderId="10" xfId="0" applyFont="1" applyFill="1" applyBorder="1" applyAlignment="1">
      <alignment vertical="top" wrapText="1"/>
    </xf>
    <xf numFmtId="0" fontId="12" fillId="12" borderId="17" xfId="0" applyFont="1" applyFill="1" applyBorder="1" applyAlignment="1">
      <alignment vertical="top" wrapText="1"/>
    </xf>
    <xf numFmtId="0" fontId="12" fillId="12" borderId="11" xfId="0" applyFont="1" applyFill="1" applyBorder="1" applyAlignment="1">
      <alignment vertical="top" wrapText="1"/>
    </xf>
    <xf numFmtId="164" fontId="14" fillId="0" borderId="12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98A7A-93F4-4DB4-81A6-1639BD09D074}">
  <dimension ref="A1:AE1003"/>
  <sheetViews>
    <sheetView tabSelected="1" workbookViewId="0">
      <selection activeCell="M8" sqref="M8"/>
    </sheetView>
  </sheetViews>
  <sheetFormatPr defaultColWidth="14.42578125" defaultRowHeight="15" customHeight="1"/>
  <cols>
    <col min="1" max="1" width="14.85546875" customWidth="1"/>
    <col min="2" max="2" width="16.7109375" customWidth="1"/>
    <col min="3" max="6" width="15.140625" customWidth="1"/>
    <col min="7" max="11" width="16.7109375" customWidth="1"/>
    <col min="12" max="12" width="23.140625" customWidth="1"/>
    <col min="13" max="13" width="19.28515625" customWidth="1"/>
    <col min="14" max="14" width="20.7109375" customWidth="1"/>
    <col min="15" max="31" width="10.85546875" customWidth="1"/>
  </cols>
  <sheetData>
    <row r="1" spans="1:31" ht="28.5" customHeight="1">
      <c r="A1" s="61" t="s">
        <v>17</v>
      </c>
      <c r="B1" s="62"/>
      <c r="C1" s="63"/>
      <c r="D1" s="63"/>
      <c r="E1" s="63"/>
      <c r="F1" s="63"/>
      <c r="G1" s="63"/>
      <c r="H1" s="63"/>
      <c r="I1" s="63"/>
      <c r="J1" s="63"/>
      <c r="K1" s="64"/>
      <c r="L1" s="1"/>
      <c r="M1" s="6"/>
      <c r="N1" s="6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1.75" customHeight="1">
      <c r="A2" s="65" t="s">
        <v>15</v>
      </c>
      <c r="B2" s="66"/>
      <c r="C2" s="67"/>
      <c r="D2" s="46"/>
      <c r="E2" s="46"/>
      <c r="F2" s="46"/>
      <c r="G2" s="46"/>
      <c r="H2" s="47"/>
      <c r="I2" s="48"/>
      <c r="J2" s="48"/>
      <c r="K2" s="48"/>
      <c r="L2" s="1"/>
      <c r="M2" s="6"/>
      <c r="N2" s="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30">
      <c r="A3" s="68"/>
      <c r="B3" s="69"/>
      <c r="C3" s="70"/>
      <c r="D3" s="49"/>
      <c r="E3" s="50" t="s">
        <v>0</v>
      </c>
      <c r="F3" s="50" t="s">
        <v>4</v>
      </c>
      <c r="G3" s="50" t="s">
        <v>5</v>
      </c>
      <c r="H3" s="50" t="s">
        <v>6</v>
      </c>
      <c r="I3" s="50" t="s">
        <v>30</v>
      </c>
      <c r="J3" s="50" t="s">
        <v>7</v>
      </c>
      <c r="K3" s="50" t="s">
        <v>32</v>
      </c>
      <c r="L3" s="1"/>
      <c r="M3" s="9"/>
      <c r="N3" s="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20.25" customHeight="1">
      <c r="A4" s="71"/>
      <c r="B4" s="72"/>
      <c r="C4" s="73"/>
      <c r="D4" s="51"/>
      <c r="E4" s="52">
        <v>1577</v>
      </c>
      <c r="F4" s="52">
        <v>2430</v>
      </c>
      <c r="G4" s="52">
        <v>1362</v>
      </c>
      <c r="H4" s="53">
        <v>480</v>
      </c>
      <c r="I4" s="53"/>
      <c r="J4" s="53">
        <v>4500</v>
      </c>
      <c r="K4" s="53"/>
      <c r="L4" s="1"/>
      <c r="M4" s="9"/>
      <c r="N4" s="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30.75" customHeight="1">
      <c r="A5" s="74" t="s">
        <v>1</v>
      </c>
      <c r="B5" s="13"/>
      <c r="C5" s="4"/>
      <c r="D5" s="42" t="s">
        <v>12</v>
      </c>
      <c r="E5" s="43" t="s">
        <v>11</v>
      </c>
      <c r="F5" s="42" t="s">
        <v>10</v>
      </c>
      <c r="G5" s="43" t="s">
        <v>9</v>
      </c>
      <c r="H5" s="44" t="s">
        <v>8</v>
      </c>
      <c r="I5" s="45" t="s">
        <v>2</v>
      </c>
      <c r="J5" s="44" t="s">
        <v>13</v>
      </c>
      <c r="K5" s="23" t="s">
        <v>14</v>
      </c>
      <c r="M5" s="9"/>
      <c r="N5" s="9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25.5" customHeight="1">
      <c r="A6" s="75"/>
      <c r="B6" s="36" t="s">
        <v>18</v>
      </c>
      <c r="C6" s="5"/>
      <c r="D6" s="25">
        <f>IF(E4&gt;=3500,E4*0.1,IF(E4&gt;=2500,E4*0.08,IF(E4&gt;=1500,E4*0.05,0)))</f>
        <v>78.850000000000009</v>
      </c>
      <c r="E6" s="26">
        <f>IF(E4&gt;=3500,E4*0.1,IF(E4&gt;=2500,E4*0.08,IF(E4&gt;=1500,E4*0.05,0)))</f>
        <v>78.850000000000009</v>
      </c>
      <c r="F6" s="27">
        <f>IF(E4&gt;=3500,E4*0.1,IF(E4&gt;=2500,E4*0.08,IF(E4&gt;=1500,E4*0.05,0)))</f>
        <v>78.850000000000009</v>
      </c>
      <c r="G6" s="26">
        <f>IF(E4&gt;=3500,E4*0.1,IF(E4&gt;=2500,E4*0.08,IF(E4&gt;=1500,E4*0.05,0)))</f>
        <v>78.850000000000009</v>
      </c>
      <c r="H6" s="28">
        <f>IF(E4&gt;=3500,E4*0.1,IF(E4&gt;=2500,E4*0.08,IF(E4&gt;=1500,E4*0.05,0)))</f>
        <v>78.850000000000009</v>
      </c>
      <c r="I6" s="29">
        <f>IF(E4&gt;=3500,E4*0.1,IF(E4&gt;=2500,E4*0.08,IF(E4&gt;=1500,E4*0.05,0)))</f>
        <v>78.850000000000009</v>
      </c>
      <c r="J6" s="28">
        <f>IF(E4&gt;=3500,E4*0.1,IF(E4&gt;=2500,E4*0.08,IF(E4&gt;=1500,E4*0.05,0)))</f>
        <v>78.850000000000009</v>
      </c>
      <c r="K6" s="30">
        <f>IF(E4&gt;=3500,E4*0.1,IF(E4&gt;=2500,E4*0.08,IF(E4&gt;=1500,E4*0.05,0)))</f>
        <v>78.850000000000009</v>
      </c>
      <c r="M6" s="9"/>
      <c r="N6" s="9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5.5" customHeight="1">
      <c r="A7" s="76"/>
      <c r="B7" s="36" t="s">
        <v>4</v>
      </c>
      <c r="C7" s="5"/>
      <c r="D7" s="31"/>
      <c r="E7" s="26">
        <f>F4*0.75*0.03</f>
        <v>54.674999999999997</v>
      </c>
      <c r="F7" s="27">
        <f>F4*0.75*0.04</f>
        <v>72.900000000000006</v>
      </c>
      <c r="G7" s="26">
        <f>F4*0.75*0.05</f>
        <v>91.125</v>
      </c>
      <c r="H7" s="27">
        <f>F4*0.75*0.09</f>
        <v>164.02500000000001</v>
      </c>
      <c r="I7" s="29">
        <f>F4*0.75*0.12</f>
        <v>218.7</v>
      </c>
      <c r="J7" s="28">
        <f>F4*0.75*0.12</f>
        <v>218.7</v>
      </c>
      <c r="K7" s="30">
        <f>F4*0.75*0.12</f>
        <v>218.7</v>
      </c>
      <c r="M7" s="40"/>
      <c r="N7" s="40"/>
      <c r="O7" s="41"/>
      <c r="P7" s="4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25.5" customHeight="1">
      <c r="A8" s="76"/>
      <c r="B8" s="36" t="s">
        <v>5</v>
      </c>
      <c r="C8" s="5"/>
      <c r="D8" s="31"/>
      <c r="E8" s="32"/>
      <c r="F8" s="31"/>
      <c r="G8" s="26">
        <f>G4*0.75*0.02</f>
        <v>20.43</v>
      </c>
      <c r="H8" s="27">
        <f>G4*0.75*0.04</f>
        <v>40.86</v>
      </c>
      <c r="I8" s="29">
        <f>G4*0.75*0.06</f>
        <v>61.29</v>
      </c>
      <c r="J8" s="28">
        <f>G4*0.75*0.07</f>
        <v>71.50500000000001</v>
      </c>
      <c r="K8" s="30">
        <f>G4*0.75*0.07</f>
        <v>71.50500000000001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25.5" customHeight="1">
      <c r="A9" s="76"/>
      <c r="B9" s="36" t="s">
        <v>6</v>
      </c>
      <c r="C9" s="5"/>
      <c r="D9" s="31"/>
      <c r="E9" s="32"/>
      <c r="F9" s="31"/>
      <c r="G9" s="32"/>
      <c r="H9" s="33"/>
      <c r="I9" s="29">
        <f>H4*0.75*0.05</f>
        <v>18</v>
      </c>
      <c r="J9" s="28">
        <f>H4*0.75*0.05</f>
        <v>18</v>
      </c>
      <c r="K9" s="30">
        <f>H4*0.75*0.05</f>
        <v>18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25.5" customHeight="1">
      <c r="A10" s="76"/>
      <c r="B10" s="36" t="s">
        <v>16</v>
      </c>
      <c r="C10" s="5"/>
      <c r="D10" s="31"/>
      <c r="E10" s="32"/>
      <c r="F10" s="31"/>
      <c r="G10" s="32"/>
      <c r="H10" s="33"/>
      <c r="I10" s="29"/>
      <c r="J10" s="28"/>
      <c r="K10" s="30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25.5" customHeight="1">
      <c r="A11" s="14"/>
      <c r="B11" s="36" t="s">
        <v>27</v>
      </c>
      <c r="C11" s="5"/>
      <c r="D11" s="31"/>
      <c r="E11" s="32"/>
      <c r="F11" s="31"/>
      <c r="G11" s="32"/>
      <c r="H11" s="33"/>
      <c r="I11" s="29">
        <f>IF(J4&gt;=5000, (J4*0.75)*0.02, 0)</f>
        <v>0</v>
      </c>
      <c r="J11" s="28">
        <f>IF(J4&gt;=5000, (J4*0.75)*0.02, 0)</f>
        <v>0</v>
      </c>
      <c r="K11" s="55">
        <f>IF(J4&gt;=5000, (J4*0.75)*0.02, 0)</f>
        <v>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25.5" customHeight="1">
      <c r="A12" s="14"/>
      <c r="B12" s="36" t="s">
        <v>26</v>
      </c>
      <c r="C12" s="5"/>
      <c r="D12" s="34"/>
      <c r="E12" s="32"/>
      <c r="F12" s="31"/>
      <c r="G12" s="32"/>
      <c r="H12" s="33"/>
      <c r="I12" s="29"/>
      <c r="J12" s="28">
        <f>K4*0.75*0.04</f>
        <v>0</v>
      </c>
      <c r="K12" s="30">
        <f>K4*0.75*0.04</f>
        <v>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25.5" customHeight="1">
      <c r="A13" s="14"/>
      <c r="B13" s="14"/>
      <c r="C13" s="5"/>
      <c r="D13" s="31"/>
      <c r="E13" s="32"/>
      <c r="F13" s="31"/>
      <c r="G13" s="32"/>
      <c r="H13" s="33"/>
      <c r="I13" s="29"/>
      <c r="J13" s="28"/>
      <c r="K13" s="3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30.75" customHeight="1">
      <c r="A14" s="17" t="s">
        <v>3</v>
      </c>
      <c r="B14" s="7"/>
      <c r="C14" s="8"/>
      <c r="D14" s="35">
        <f>SUM(D6:D13)</f>
        <v>78.850000000000009</v>
      </c>
      <c r="E14" s="35">
        <f t="shared" ref="E14:K14" si="0">SUM(E6:E13)</f>
        <v>133.52500000000001</v>
      </c>
      <c r="F14" s="35">
        <f t="shared" si="0"/>
        <v>151.75</v>
      </c>
      <c r="G14" s="35">
        <f t="shared" si="0"/>
        <v>190.40500000000003</v>
      </c>
      <c r="H14" s="35">
        <f t="shared" si="0"/>
        <v>283.73500000000001</v>
      </c>
      <c r="I14" s="35">
        <f t="shared" si="0"/>
        <v>376.84000000000003</v>
      </c>
      <c r="J14" s="35">
        <f t="shared" si="0"/>
        <v>387.05500000000001</v>
      </c>
      <c r="K14" s="35">
        <f t="shared" si="0"/>
        <v>387.05500000000001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30" customHeight="1">
      <c r="A15" s="7"/>
      <c r="B15" s="16"/>
      <c r="C15" s="15"/>
      <c r="D15" s="19"/>
      <c r="E15" s="18"/>
      <c r="F15" s="19"/>
      <c r="G15" s="18"/>
      <c r="H15" s="21"/>
      <c r="I15" s="22"/>
      <c r="J15" s="20"/>
      <c r="K15" s="2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30" customHeight="1">
      <c r="A16" s="7"/>
      <c r="B16" s="16"/>
      <c r="C16" s="15"/>
      <c r="D16" s="19"/>
      <c r="E16" s="18"/>
      <c r="F16" s="19"/>
      <c r="G16" s="18"/>
      <c r="H16" s="21"/>
      <c r="I16" s="22"/>
      <c r="J16" s="20"/>
      <c r="K16" s="2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30" customHeight="1">
      <c r="A17" s="7"/>
      <c r="B17" s="16"/>
      <c r="C17" s="15"/>
      <c r="D17" s="19"/>
      <c r="E17" s="18"/>
      <c r="F17" s="19"/>
      <c r="G17" s="18"/>
      <c r="H17" s="21"/>
      <c r="I17" s="22"/>
      <c r="J17" s="20"/>
      <c r="K17" s="2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39" customFormat="1" ht="38.25">
      <c r="A18" s="37"/>
      <c r="B18" s="54" t="s">
        <v>28</v>
      </c>
      <c r="C18" s="38"/>
      <c r="D18" s="38"/>
      <c r="E18" s="38" t="s">
        <v>19</v>
      </c>
      <c r="F18" s="38" t="s">
        <v>21</v>
      </c>
      <c r="G18" s="38" t="s">
        <v>20</v>
      </c>
      <c r="H18" s="38" t="s">
        <v>22</v>
      </c>
      <c r="I18" s="38" t="s">
        <v>23</v>
      </c>
      <c r="J18" s="38" t="s">
        <v>24</v>
      </c>
      <c r="K18" s="38" t="s">
        <v>25</v>
      </c>
      <c r="M18" s="3"/>
      <c r="N18" s="3"/>
      <c r="O18" s="3"/>
      <c r="P18" s="3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pans="1:31" s="59" customFormat="1" ht="16.5" customHeight="1">
      <c r="A19" s="56"/>
      <c r="B19" s="56" t="s">
        <v>36</v>
      </c>
      <c r="C19" s="57"/>
      <c r="D19" s="57"/>
      <c r="E19" s="57"/>
      <c r="F19" s="57"/>
      <c r="G19" s="57"/>
      <c r="H19" s="58"/>
      <c r="I19" s="58"/>
      <c r="J19" s="58"/>
      <c r="K19" s="58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</row>
    <row r="20" spans="1:31" ht="16.5" customHeight="1">
      <c r="A20" s="10"/>
      <c r="B20" s="10" t="s">
        <v>29</v>
      </c>
      <c r="C20" s="11"/>
      <c r="D20" s="11"/>
      <c r="E20" s="11"/>
      <c r="F20" s="11"/>
      <c r="G20" s="11"/>
      <c r="H20" s="12"/>
      <c r="I20" s="12"/>
      <c r="J20" s="12"/>
      <c r="K20" s="1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2.75" customHeight="1">
      <c r="A21" s="3"/>
      <c r="B21" s="3" t="s">
        <v>31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2.75" customHeight="1">
      <c r="A22" s="3"/>
      <c r="B22" s="3" t="s">
        <v>33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12.75" customHeight="1">
      <c r="A23" s="3"/>
      <c r="B23" s="3"/>
      <c r="C23" s="3"/>
      <c r="D23" s="3"/>
      <c r="E23" s="3"/>
      <c r="F23" s="3"/>
      <c r="G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2.75" customHeight="1">
      <c r="A24" s="3"/>
      <c r="B24" s="3"/>
      <c r="C24" s="3"/>
      <c r="D24" s="3"/>
      <c r="E24" s="3"/>
      <c r="F24" s="3"/>
      <c r="G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12.75" customHeight="1">
      <c r="A25" s="3" t="s">
        <v>34</v>
      </c>
      <c r="B25" s="3"/>
      <c r="C25" s="3"/>
      <c r="D25" s="3"/>
      <c r="E25" s="3"/>
      <c r="F25" s="3"/>
      <c r="G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12.75" customHeight="1">
      <c r="A26" s="3" t="s">
        <v>35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spans="1:31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spans="1:31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spans="1:31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spans="1:31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spans="1:31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spans="1:31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spans="1:31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spans="1:3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spans="1:31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spans="1:31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spans="1:31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spans="1:31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spans="1:3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spans="1:31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spans="1:31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spans="1:31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spans="1:31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spans="1:31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spans="1:31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spans="1:31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spans="1:31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spans="1:31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spans="1:31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spans="1:31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spans="1:31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spans="1:31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spans="1:31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spans="1:31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  <row r="759" spans="1:31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</row>
    <row r="760" spans="1:31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</row>
    <row r="761" spans="1:3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</row>
    <row r="762" spans="1:31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</row>
    <row r="763" spans="1:31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</row>
    <row r="764" spans="1:31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</row>
    <row r="765" spans="1:31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</row>
    <row r="766" spans="1:31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</row>
    <row r="767" spans="1:31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</row>
    <row r="768" spans="1:31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</row>
    <row r="769" spans="1:31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</row>
    <row r="770" spans="1:31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</row>
    <row r="771" spans="1:3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</row>
    <row r="772" spans="1:31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</row>
    <row r="773" spans="1:31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</row>
    <row r="774" spans="1:31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</row>
    <row r="775" spans="1:31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</row>
    <row r="776" spans="1:31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</row>
    <row r="777" spans="1:31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</row>
    <row r="778" spans="1:31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</row>
    <row r="779" spans="1:31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</row>
    <row r="780" spans="1:31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</row>
    <row r="781" spans="1:3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</row>
    <row r="782" spans="1:31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</row>
    <row r="783" spans="1:31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</row>
    <row r="784" spans="1:31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</row>
    <row r="785" spans="1:31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</row>
    <row r="786" spans="1:31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</row>
    <row r="787" spans="1:31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</row>
    <row r="788" spans="1:31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</row>
    <row r="789" spans="1:31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</row>
    <row r="790" spans="1:31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</row>
    <row r="791" spans="1:3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</row>
    <row r="792" spans="1:31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</row>
    <row r="793" spans="1:31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</row>
    <row r="794" spans="1:31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</row>
    <row r="795" spans="1:31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</row>
    <row r="796" spans="1:31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</row>
    <row r="797" spans="1:31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</row>
    <row r="798" spans="1:31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</row>
    <row r="799" spans="1:31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</row>
    <row r="800" spans="1:31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</row>
    <row r="801" spans="1:3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</row>
    <row r="802" spans="1:31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</row>
    <row r="803" spans="1:31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</row>
    <row r="804" spans="1:31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</row>
    <row r="805" spans="1:31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</row>
    <row r="806" spans="1:31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</row>
    <row r="807" spans="1:31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</row>
    <row r="808" spans="1:31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</row>
    <row r="809" spans="1:31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</row>
    <row r="810" spans="1:31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</row>
    <row r="811" spans="1:3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</row>
    <row r="812" spans="1:31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</row>
    <row r="813" spans="1:31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</row>
    <row r="814" spans="1:31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</row>
    <row r="815" spans="1:31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</row>
    <row r="816" spans="1:31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</row>
    <row r="817" spans="1:31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</row>
    <row r="818" spans="1:31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</row>
    <row r="819" spans="1:31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</row>
    <row r="820" spans="1:31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</row>
    <row r="821" spans="1:3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</row>
    <row r="822" spans="1:31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</row>
    <row r="823" spans="1:31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</row>
    <row r="824" spans="1:31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</row>
    <row r="825" spans="1:31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</row>
    <row r="826" spans="1:31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</row>
    <row r="827" spans="1:31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</row>
    <row r="828" spans="1:31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</row>
    <row r="829" spans="1:31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</row>
    <row r="830" spans="1:31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</row>
    <row r="831" spans="1: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</row>
    <row r="832" spans="1:31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</row>
    <row r="833" spans="1:31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</row>
    <row r="834" spans="1:31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</row>
    <row r="835" spans="1:31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</row>
    <row r="836" spans="1:31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</row>
    <row r="837" spans="1:31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</row>
    <row r="838" spans="1:31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</row>
    <row r="839" spans="1:31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</row>
    <row r="840" spans="1:31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</row>
    <row r="841" spans="1:3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</row>
    <row r="842" spans="1:31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</row>
    <row r="843" spans="1:31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</row>
    <row r="844" spans="1:31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</row>
    <row r="845" spans="1:31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</row>
    <row r="846" spans="1:31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</row>
    <row r="847" spans="1:31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</row>
    <row r="848" spans="1:31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</row>
    <row r="849" spans="1:31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</row>
    <row r="850" spans="1:31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</row>
    <row r="851" spans="1:3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</row>
    <row r="852" spans="1:31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</row>
    <row r="853" spans="1:31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</row>
    <row r="854" spans="1:31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</row>
    <row r="855" spans="1:31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</row>
    <row r="856" spans="1:31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</row>
    <row r="857" spans="1:31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</row>
    <row r="858" spans="1:31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</row>
    <row r="859" spans="1:31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</row>
    <row r="860" spans="1:31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</row>
    <row r="861" spans="1:3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</row>
    <row r="862" spans="1:31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</row>
    <row r="863" spans="1:31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</row>
    <row r="864" spans="1:31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</row>
    <row r="865" spans="1:31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</row>
    <row r="866" spans="1:31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</row>
    <row r="867" spans="1:31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</row>
    <row r="868" spans="1:31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</row>
    <row r="869" spans="1:31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</row>
    <row r="870" spans="1:31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</row>
    <row r="871" spans="1:3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</row>
    <row r="872" spans="1:31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</row>
    <row r="873" spans="1:31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</row>
    <row r="874" spans="1:31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</row>
    <row r="875" spans="1:31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</row>
    <row r="876" spans="1:31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</row>
    <row r="877" spans="1:31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</row>
    <row r="878" spans="1:31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</row>
    <row r="879" spans="1:31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</row>
    <row r="880" spans="1:31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</row>
    <row r="881" spans="1:3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</row>
    <row r="882" spans="1:31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</row>
    <row r="883" spans="1:31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</row>
    <row r="884" spans="1:31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</row>
    <row r="885" spans="1:31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</row>
    <row r="886" spans="1:31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</row>
    <row r="887" spans="1:31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</row>
    <row r="888" spans="1:31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</row>
    <row r="889" spans="1:31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</row>
    <row r="890" spans="1:31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</row>
    <row r="891" spans="1:3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</row>
    <row r="892" spans="1:31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</row>
    <row r="893" spans="1:31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</row>
    <row r="894" spans="1:31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</row>
    <row r="895" spans="1:31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</row>
    <row r="896" spans="1:31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</row>
    <row r="897" spans="1:31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</row>
    <row r="898" spans="1:31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</row>
    <row r="899" spans="1:31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</row>
    <row r="900" spans="1:31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</row>
    <row r="901" spans="1:3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</row>
    <row r="902" spans="1:31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</row>
    <row r="903" spans="1:31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</row>
    <row r="904" spans="1:31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</row>
    <row r="905" spans="1:31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</row>
    <row r="906" spans="1:31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</row>
    <row r="907" spans="1:31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</row>
    <row r="908" spans="1:31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</row>
    <row r="909" spans="1:31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</row>
    <row r="910" spans="1:31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</row>
    <row r="911" spans="1:3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</row>
    <row r="912" spans="1:31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</row>
    <row r="913" spans="1:31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</row>
    <row r="914" spans="1:31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</row>
    <row r="915" spans="1:31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</row>
    <row r="916" spans="1:31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</row>
    <row r="917" spans="1:31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</row>
    <row r="918" spans="1:31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</row>
    <row r="919" spans="1:31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</row>
    <row r="920" spans="1:31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</row>
    <row r="921" spans="1:3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</row>
    <row r="922" spans="1:31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</row>
    <row r="923" spans="1:31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</row>
    <row r="924" spans="1:31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</row>
    <row r="925" spans="1:31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</row>
    <row r="926" spans="1:31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</row>
    <row r="927" spans="1:31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</row>
    <row r="928" spans="1:31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</row>
    <row r="929" spans="1:31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</row>
    <row r="930" spans="1:31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</row>
    <row r="931" spans="1: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</row>
    <row r="932" spans="1:31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</row>
    <row r="933" spans="1:31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</row>
    <row r="934" spans="1:31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</row>
    <row r="935" spans="1:31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</row>
    <row r="936" spans="1:31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</row>
    <row r="937" spans="1:31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</row>
    <row r="938" spans="1:31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</row>
    <row r="939" spans="1:31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</row>
    <row r="940" spans="1:31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</row>
    <row r="941" spans="1:3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</row>
    <row r="942" spans="1:31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</row>
    <row r="943" spans="1:31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</row>
    <row r="944" spans="1:31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</row>
    <row r="945" spans="1:31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</row>
    <row r="946" spans="1:31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</row>
    <row r="947" spans="1:31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</row>
    <row r="948" spans="1:31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</row>
    <row r="949" spans="1:31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</row>
    <row r="950" spans="1:31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</row>
    <row r="951" spans="1:3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</row>
    <row r="952" spans="1:31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</row>
    <row r="953" spans="1:31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</row>
    <row r="954" spans="1:31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</row>
    <row r="955" spans="1:31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</row>
    <row r="956" spans="1:31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</row>
    <row r="957" spans="1:31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</row>
    <row r="958" spans="1:31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</row>
    <row r="959" spans="1:31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</row>
    <row r="960" spans="1:31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</row>
    <row r="961" spans="1:3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</row>
    <row r="962" spans="1:31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</row>
    <row r="963" spans="1:31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</row>
    <row r="964" spans="1:31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</row>
    <row r="965" spans="1:31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</row>
    <row r="966" spans="1:31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</row>
    <row r="967" spans="1:31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</row>
    <row r="968" spans="1:31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</row>
    <row r="969" spans="1:31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</row>
    <row r="970" spans="1:31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</row>
    <row r="971" spans="1:3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</row>
    <row r="972" spans="1:31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</row>
    <row r="973" spans="1:31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</row>
    <row r="974" spans="1:31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</row>
    <row r="975" spans="1:31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</row>
    <row r="976" spans="1:31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</row>
    <row r="977" spans="1:31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</row>
    <row r="978" spans="1:31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</row>
    <row r="979" spans="1:31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</row>
    <row r="980" spans="1:31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</row>
    <row r="981" spans="1:3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</row>
    <row r="982" spans="1:31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</row>
    <row r="983" spans="1:31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</row>
    <row r="984" spans="1:31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</row>
    <row r="985" spans="1:31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</row>
    <row r="986" spans="1:31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</row>
    <row r="987" spans="1:31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</row>
    <row r="988" spans="1:31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</row>
    <row r="989" spans="1:31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</row>
    <row r="990" spans="1:31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</row>
    <row r="991" spans="1:3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</row>
    <row r="992" spans="1:31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</row>
    <row r="993" spans="1:31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</row>
    <row r="994" spans="1:31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</row>
    <row r="995" spans="1:31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</row>
    <row r="996" spans="1:31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</row>
    <row r="997" spans="1:31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</row>
    <row r="998" spans="1:31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</row>
    <row r="999" spans="1:31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</row>
    <row r="1000" spans="1:31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</row>
    <row r="1001" spans="1:31" ht="12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</row>
    <row r="1002" spans="1:31" ht="12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</row>
    <row r="1003" spans="1:31" ht="12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</row>
  </sheetData>
  <mergeCells count="3">
    <mergeCell ref="A1:K1"/>
    <mergeCell ref="A2:C4"/>
    <mergeCell ref="A5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Childers</dc:creator>
  <cp:lastModifiedBy>Marian Smith</cp:lastModifiedBy>
  <dcterms:created xsi:type="dcterms:W3CDTF">2018-02-05T16:59:19Z</dcterms:created>
  <dcterms:modified xsi:type="dcterms:W3CDTF">2025-01-20T20:27:46Z</dcterms:modified>
</cp:coreProperties>
</file>